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teleevaaa\Downloads\"/>
    </mc:Choice>
  </mc:AlternateContent>
  <bookViews>
    <workbookView xWindow="0" yWindow="0" windowWidth="28770" windowHeight="11760"/>
  </bookViews>
  <sheets>
    <sheet name="Форма 2.3_без НДС" sheetId="1" r:id="rId1"/>
  </sheets>
  <definedNames>
    <definedName name="_xlnm.Print_Titles" localSheetId="0">'Форма 2.3_без НДС'!$A:$A</definedName>
    <definedName name="_xlnm.Print_Area" localSheetId="0">'Форма 2.3_без НДС'!$A$2:$AB$23</definedName>
  </definedNames>
  <calcPr calcId="152511"/>
</workbook>
</file>

<file path=xl/calcChain.xml><?xml version="1.0" encoding="utf-8"?>
<calcChain xmlns="http://schemas.openxmlformats.org/spreadsheetml/2006/main">
  <c r="Z13" i="1" l="1"/>
  <c r="AB23" i="1"/>
  <c r="AA23" i="1"/>
  <c r="AB17" i="1"/>
  <c r="AA17" i="1"/>
  <c r="AB13" i="1"/>
  <c r="AA13" i="1"/>
  <c r="AB12" i="1"/>
  <c r="AA12" i="1"/>
  <c r="AB9" i="1"/>
  <c r="AA9" i="1"/>
  <c r="AB16" i="1" l="1"/>
  <c r="AA16" i="1"/>
  <c r="Z8" i="1" l="1"/>
  <c r="Z10" i="1"/>
  <c r="Z12" i="1" l="1"/>
  <c r="X16" i="1" l="1"/>
  <c r="Y16" i="1"/>
  <c r="Z16" i="1"/>
  <c r="W16" i="1" l="1"/>
  <c r="V16" i="1"/>
  <c r="W12" i="1"/>
  <c r="V12" i="1"/>
</calcChain>
</file>

<file path=xl/comments1.xml><?xml version="1.0" encoding="utf-8"?>
<comments xmlns="http://schemas.openxmlformats.org/spreadsheetml/2006/main">
  <authors>
    <author>SF100010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и ГСМ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МОП+ ТО ОДС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ПТ</t>
        </r>
      </text>
    </comment>
  </commentList>
</comments>
</file>

<file path=xl/sharedStrings.xml><?xml version="1.0" encoding="utf-8"?>
<sst xmlns="http://schemas.openxmlformats.org/spreadsheetml/2006/main" count="54" uniqueCount="30">
  <si>
    <t>Наименование (виды) работ и услуг</t>
  </si>
  <si>
    <t>Единица измерения</t>
  </si>
  <si>
    <t>Годовая плановая стоимость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</si>
  <si>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</si>
  <si>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руб.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</si>
  <si>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</si>
  <si>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</si>
  <si>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</si>
  <si>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</si>
  <si>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</si>
  <si>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</si>
  <si>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</si>
  <si>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Текущий ремонт и благоустройство</t>
  </si>
  <si>
    <t>Прочие услуги</t>
  </si>
  <si>
    <t>Техническое обслуживание системы ДУ и ППА</t>
  </si>
  <si>
    <t>Техническое обслуживание запирающих устройств</t>
  </si>
  <si>
    <t>Дератизация</t>
  </si>
  <si>
    <t>Проверка КИП и ОПУ</t>
  </si>
  <si>
    <t>Утилизация ламп</t>
  </si>
  <si>
    <t>Техническое обслуживание ИТП</t>
  </si>
  <si>
    <t>Услуга "Консьерж"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</si>
  <si>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многоквартирными домами на 2018 год</t>
  </si>
  <si>
    <t>Годовая плановая стоимость работ (услуг) на 2018г.</t>
  </si>
  <si>
    <t>Вертолетчиков, д. 1</t>
  </si>
  <si>
    <t>Покровская, д.12</t>
  </si>
  <si>
    <t>Покровская, д.17 корпус 3</t>
  </si>
  <si>
    <t xml:space="preserve"> </t>
  </si>
  <si>
    <t>Покровская, д.17 корпус 2</t>
  </si>
  <si>
    <t>Покровская, д.17 корпус 1</t>
  </si>
  <si>
    <t xml:space="preserve">Форма 2. Сведения о многоквартирных домах, управления которыми осуществляет управляющая организация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</si>
</sst>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49" fontId="0" fillId="0" borderId="0" xfId="1" applyNumberFormat="1" applyFont="1" applyAlignment="1">
      <alignment horizontal="left" vertical="center" wrapText="1"/>
    </xf>
    <xf numFmtId="49" fontId="1" fillId="0" borderId="0" xfId="1" applyNumberFormat="1" applyFont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2"/>
    </xf>
    <xf numFmtId="2" fontId="0" fillId="0" borderId="0" xfId="0" applyNumberFormat="1"/>
    <xf numFmtId="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C28"/>
  <sheetViews>
    <sheetView tabSelected="1" zoomScale="70" zoomScaleNormal="70" workbookViewId="0">
      <selection activeCell="B12" sqref="B12"/>
    </sheetView>
  </sheetViews>
  <sheetFormatPr defaultRowHeight="12.75" outlineLevelCol="1" x14ac:dyDescent="0.2"/>
  <cols>
    <col min="1" max="1" width="92.1640625" customWidth="1"/>
    <col min="2" max="2" width="14" customWidth="1"/>
    <col min="3" max="3" width="23" hidden="1" customWidth="1" outlineLevel="1"/>
    <col min="4" max="4" width="24.83203125" hidden="1" customWidth="1" outlineLevel="1"/>
    <col min="5" max="7" width="24.5" hidden="1" customWidth="1" outlineLevel="1"/>
    <col min="8" max="20" width="26" hidden="1" customWidth="1" outlineLevel="1"/>
    <col min="21" max="21" width="24" hidden="1" customWidth="1" outlineLevel="1"/>
    <col min="22" max="22" width="24" customWidth="1" collapsed="1"/>
    <col min="23" max="23" width="24" customWidth="1"/>
    <col min="24" max="24" width="24.33203125" hidden="1" customWidth="1"/>
    <col min="25" max="25" width="23.83203125" hidden="1" customWidth="1"/>
    <col min="26" max="28" width="23.1640625" customWidth="1"/>
  </cols>
  <sheetData>
    <row r="2" spans="1:29" ht="33.75" customHeight="1" x14ac:dyDescent="0.2">
      <c r="A2" s="1" t="s">
        <v>29</v>
      </c>
    </row>
    <row r="3" spans="1:29" ht="51" customHeight="1" x14ac:dyDescent="0.2">
      <c r="A3" s="2" t="s">
        <v>21</v>
      </c>
    </row>
    <row r="5" spans="1:29" ht="31.5" x14ac:dyDescent="0.2">
      <c r="A5" s="3" t="s">
        <v>0</v>
      </c>
      <c r="B5" s="3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5" t="s">
        <v>23</v>
      </c>
      <c r="W5" s="15" t="s">
        <v>24</v>
      </c>
      <c r="X5" s="4" t="s">
        <v>23</v>
      </c>
      <c r="Y5" s="4" t="s">
        <v>24</v>
      </c>
      <c r="Z5" s="15" t="s">
        <v>25</v>
      </c>
      <c r="AA5" s="15" t="s">
        <v>27</v>
      </c>
      <c r="AB5" s="15" t="s">
        <v>28</v>
      </c>
    </row>
    <row r="6" spans="1:29" ht="45" x14ac:dyDescent="0.2">
      <c r="A6" s="6" t="s">
        <v>2</v>
      </c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6" t="s">
        <v>22</v>
      </c>
      <c r="W6" s="16" t="s">
        <v>22</v>
      </c>
      <c r="X6" s="7" t="s">
        <v>22</v>
      </c>
      <c r="Y6" s="7" t="s">
        <v>22</v>
      </c>
      <c r="Z6" s="16" t="s">
        <v>22</v>
      </c>
      <c r="AA6" s="16" t="s">
        <v>22</v>
      </c>
      <c r="AB6" s="16" t="s">
        <v>22</v>
      </c>
    </row>
    <row r="7" spans="1:29" ht="31.5" x14ac:dyDescent="0.2">
      <c r="A7" s="8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7">
        <v>0</v>
      </c>
      <c r="W7" s="17">
        <v>0</v>
      </c>
      <c r="X7" s="14">
        <v>1491935.8319999999</v>
      </c>
      <c r="Y7" s="14">
        <v>938759.92680000002</v>
      </c>
      <c r="Z7" s="17">
        <v>0</v>
      </c>
      <c r="AA7" s="17">
        <v>0</v>
      </c>
      <c r="AB7" s="17">
        <v>0</v>
      </c>
    </row>
    <row r="8" spans="1:29" ht="47.25" x14ac:dyDescent="0.2">
      <c r="A8" s="8" t="s">
        <v>5</v>
      </c>
      <c r="B8" s="9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7">
        <v>137505</v>
      </c>
      <c r="W8" s="17">
        <v>110282</v>
      </c>
      <c r="X8" s="14">
        <v>1394177.8</v>
      </c>
      <c r="Y8" s="14">
        <v>1099582.3999999999</v>
      </c>
      <c r="Z8" s="18">
        <f>58097.7320281445*1.6</f>
        <v>92956.371245031201</v>
      </c>
      <c r="AA8" s="17">
        <v>0</v>
      </c>
      <c r="AB8" s="17">
        <v>0</v>
      </c>
    </row>
    <row r="9" spans="1:29" ht="15.75" x14ac:dyDescent="0.2">
      <c r="A9" s="8" t="s">
        <v>6</v>
      </c>
      <c r="B9" s="9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7">
        <v>1240126</v>
      </c>
      <c r="W9" s="17">
        <v>1025581</v>
      </c>
      <c r="X9" s="14">
        <v>376258.21</v>
      </c>
      <c r="Y9" s="14">
        <v>361194.58</v>
      </c>
      <c r="Z9" s="17">
        <v>245831.41449152541</v>
      </c>
      <c r="AA9" s="17">
        <f>51723/1.18*3</f>
        <v>131499.15254237287</v>
      </c>
      <c r="AB9" s="17">
        <f>51723/1.18*3</f>
        <v>131499.15254237287</v>
      </c>
    </row>
    <row r="10" spans="1:29" ht="15.75" x14ac:dyDescent="0.2">
      <c r="A10" s="8" t="s">
        <v>7</v>
      </c>
      <c r="B10" s="9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7">
        <v>957435</v>
      </c>
      <c r="W10" s="17">
        <v>778815</v>
      </c>
      <c r="X10" s="14">
        <v>885298.99</v>
      </c>
      <c r="Y10" s="14">
        <v>852332.99</v>
      </c>
      <c r="Z10" s="17">
        <f>321460.779793339*1.6</f>
        <v>514337.24766934244</v>
      </c>
      <c r="AA10" s="17">
        <v>74250</v>
      </c>
      <c r="AB10" s="17">
        <v>74250</v>
      </c>
    </row>
    <row r="11" spans="1:29" ht="15.75" x14ac:dyDescent="0.2">
      <c r="A11" s="8" t="s">
        <v>8</v>
      </c>
      <c r="B11" s="9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7">
        <v>0</v>
      </c>
      <c r="W11" s="17">
        <v>0</v>
      </c>
      <c r="X11" s="14"/>
      <c r="Y11" s="14"/>
      <c r="Z11" s="17">
        <v>0</v>
      </c>
      <c r="AA11" s="17">
        <v>0</v>
      </c>
      <c r="AB11" s="17">
        <v>0</v>
      </c>
    </row>
    <row r="12" spans="1:29" ht="31.5" x14ac:dyDescent="0.2">
      <c r="A12" s="8" t="s">
        <v>9</v>
      </c>
      <c r="B12" s="9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7">
        <f>247881+785186</f>
        <v>1033067</v>
      </c>
      <c r="W12" s="17">
        <f>198305+628149</f>
        <v>826454</v>
      </c>
      <c r="X12" s="14">
        <v>487644.43</v>
      </c>
      <c r="Y12" s="14">
        <v>417238.01</v>
      </c>
      <c r="Z12" s="17">
        <f>208347.46+82451.57</f>
        <v>290799.03000000003</v>
      </c>
      <c r="AA12" s="17">
        <f>19861/1.18*3+8732*3</f>
        <v>76690.067796610179</v>
      </c>
      <c r="AB12" s="17">
        <f>17367/1.18*3+10341*3</f>
        <v>75176.389830508473</v>
      </c>
    </row>
    <row r="13" spans="1:29" ht="47.25" x14ac:dyDescent="0.2">
      <c r="A13" s="8" t="s">
        <v>10</v>
      </c>
      <c r="B13" s="9" t="s">
        <v>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7">
        <v>901515</v>
      </c>
      <c r="W13" s="17">
        <v>721212</v>
      </c>
      <c r="X13" s="14">
        <v>624121.56999999995</v>
      </c>
      <c r="Y13" s="14">
        <v>478966.28</v>
      </c>
      <c r="Z13" s="17">
        <f>51000/1.18*5.5</f>
        <v>237711.8644067797</v>
      </c>
      <c r="AA13" s="17">
        <f>31742/1.18*3</f>
        <v>80700</v>
      </c>
      <c r="AB13" s="17">
        <f>37591/1.18*3</f>
        <v>95570.338983050853</v>
      </c>
      <c r="AC13" t="s">
        <v>26</v>
      </c>
    </row>
    <row r="14" spans="1:29" ht="31.5" x14ac:dyDescent="0.2">
      <c r="A14" s="8" t="s">
        <v>11</v>
      </c>
      <c r="B14" s="9" t="s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7">
        <v>0</v>
      </c>
      <c r="W14" s="17">
        <v>0</v>
      </c>
      <c r="X14" s="14">
        <v>31115.019</v>
      </c>
      <c r="Y14" s="14">
        <v>64938.999000000003</v>
      </c>
      <c r="Z14" s="17">
        <v>0</v>
      </c>
      <c r="AA14" s="17">
        <v>0</v>
      </c>
      <c r="AB14" s="17">
        <v>0</v>
      </c>
    </row>
    <row r="15" spans="1:29" ht="15.75" x14ac:dyDescent="0.2">
      <c r="A15" s="8" t="s">
        <v>12</v>
      </c>
      <c r="B15" s="9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7">
        <v>0</v>
      </c>
      <c r="W15" s="17">
        <v>0</v>
      </c>
      <c r="X15" s="14">
        <v>1491935.8</v>
      </c>
      <c r="Y15" s="14">
        <v>938759.93</v>
      </c>
      <c r="Z15" s="17">
        <v>0</v>
      </c>
      <c r="AA15" s="17">
        <v>0</v>
      </c>
      <c r="AB15" s="17">
        <v>0</v>
      </c>
    </row>
    <row r="16" spans="1:29" ht="15.75" x14ac:dyDescent="0.2">
      <c r="A16" s="8" t="s">
        <v>13</v>
      </c>
      <c r="B16" s="9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7">
        <f t="shared" ref="V16:Z16" si="0">SUM(V17:V21)</f>
        <v>584797</v>
      </c>
      <c r="W16" s="17">
        <f t="shared" si="0"/>
        <v>467840</v>
      </c>
      <c r="X16" s="17">
        <f t="shared" si="0"/>
        <v>691259.40999999992</v>
      </c>
      <c r="Y16" s="17">
        <f t="shared" si="0"/>
        <v>465401.39360000001</v>
      </c>
      <c r="Z16" s="17">
        <f t="shared" si="0"/>
        <v>194973.71850000002</v>
      </c>
      <c r="AA16" s="17">
        <f t="shared" ref="AA16:AB16" si="1">SUM(AA17:AA21)</f>
        <v>61944</v>
      </c>
      <c r="AB16" s="17">
        <f t="shared" si="1"/>
        <v>73356</v>
      </c>
    </row>
    <row r="17" spans="1:28" ht="15.75" x14ac:dyDescent="0.2">
      <c r="A17" s="10" t="s">
        <v>14</v>
      </c>
      <c r="B17" s="9" t="s">
        <v>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7">
        <v>584797</v>
      </c>
      <c r="W17" s="17">
        <v>467840</v>
      </c>
      <c r="X17" s="14">
        <v>469847.21</v>
      </c>
      <c r="Y17" s="14">
        <v>325621.99</v>
      </c>
      <c r="Z17" s="17">
        <v>194973.71850000002</v>
      </c>
      <c r="AA17" s="17">
        <f>20648*3</f>
        <v>61944</v>
      </c>
      <c r="AB17" s="17">
        <f>24452*3</f>
        <v>73356</v>
      </c>
    </row>
    <row r="18" spans="1:28" ht="15.75" x14ac:dyDescent="0.2">
      <c r="A18" s="10" t="s">
        <v>15</v>
      </c>
      <c r="B18" s="9" t="s"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7">
        <v>0</v>
      </c>
      <c r="W18" s="17">
        <v>0</v>
      </c>
      <c r="X18" s="14">
        <v>199019.93</v>
      </c>
      <c r="Y18" s="14">
        <v>119411.99</v>
      </c>
      <c r="Z18" s="17">
        <v>0</v>
      </c>
      <c r="AA18" s="17">
        <v>0</v>
      </c>
      <c r="AB18" s="17">
        <v>0</v>
      </c>
    </row>
    <row r="19" spans="1:28" ht="15.75" x14ac:dyDescent="0.2">
      <c r="A19" s="10" t="s">
        <v>16</v>
      </c>
      <c r="B19" s="9" t="s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7">
        <v>0</v>
      </c>
      <c r="W19" s="17">
        <v>0</v>
      </c>
      <c r="X19" s="14">
        <v>2685.5855999999999</v>
      </c>
      <c r="Y19" s="14">
        <v>1866.5712000000001</v>
      </c>
      <c r="Z19" s="17">
        <v>0</v>
      </c>
      <c r="AA19" s="17">
        <v>0</v>
      </c>
      <c r="AB19" s="17">
        <v>0</v>
      </c>
    </row>
    <row r="20" spans="1:28" ht="15.75" x14ac:dyDescent="0.2">
      <c r="A20" s="10" t="s">
        <v>17</v>
      </c>
      <c r="B20" s="9" t="s">
        <v>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7">
        <v>0</v>
      </c>
      <c r="W20" s="17">
        <v>0</v>
      </c>
      <c r="X20" s="14">
        <v>13999.992</v>
      </c>
      <c r="Y20" s="14">
        <v>13999.992</v>
      </c>
      <c r="Z20" s="17">
        <v>0</v>
      </c>
      <c r="AA20" s="17">
        <v>0</v>
      </c>
      <c r="AB20" s="17">
        <v>0</v>
      </c>
    </row>
    <row r="21" spans="1:28" ht="15.75" x14ac:dyDescent="0.2">
      <c r="A21" s="10" t="s">
        <v>18</v>
      </c>
      <c r="B21" s="9" t="s">
        <v>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7">
        <v>0</v>
      </c>
      <c r="W21" s="17">
        <v>0</v>
      </c>
      <c r="X21" s="14">
        <v>5706.6923999999999</v>
      </c>
      <c r="Y21" s="14">
        <v>4500.8504000000003</v>
      </c>
      <c r="Z21" s="17">
        <v>0</v>
      </c>
      <c r="AA21" s="17">
        <v>0</v>
      </c>
      <c r="AB21" s="17">
        <v>0</v>
      </c>
    </row>
    <row r="22" spans="1:28" ht="15.75" x14ac:dyDescent="0.2">
      <c r="A22" s="8" t="s">
        <v>19</v>
      </c>
      <c r="B22" s="9" t="s">
        <v>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7">
        <v>0</v>
      </c>
      <c r="W22" s="17">
        <v>0</v>
      </c>
      <c r="X22" s="14">
        <v>374399.28000000009</v>
      </c>
      <c r="Y22" s="14">
        <v>502288.56000000006</v>
      </c>
      <c r="Z22" s="17">
        <v>0</v>
      </c>
      <c r="AA22" s="17">
        <v>0</v>
      </c>
      <c r="AB22" s="17">
        <v>0</v>
      </c>
    </row>
    <row r="23" spans="1:28" ht="15.75" x14ac:dyDescent="0.2">
      <c r="A23" s="8" t="s">
        <v>20</v>
      </c>
      <c r="B23" s="9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7">
        <v>2211864</v>
      </c>
      <c r="W23" s="17">
        <v>1769492</v>
      </c>
      <c r="X23" s="14">
        <v>912000.17</v>
      </c>
      <c r="Y23" s="14">
        <v>816000.02</v>
      </c>
      <c r="Z23" s="17">
        <v>675847.45762711868</v>
      </c>
      <c r="AA23" s="17">
        <f>87226/1.18*3</f>
        <v>221761.01694915257</v>
      </c>
      <c r="AB23" s="17">
        <f>87226/1.18*3</f>
        <v>221761.01694915257</v>
      </c>
    </row>
    <row r="25" spans="1:28" x14ac:dyDescent="0.2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V25" s="11"/>
      <c r="W25" s="11"/>
    </row>
    <row r="28" spans="1:28" x14ac:dyDescent="0.2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</sheetData>
  <pageMargins left="0.39370078740157483" right="0.39370078740157483" top="0.39370078740157483" bottom="0.39370078740157483" header="0.31496062992125984" footer="0.31496062992125984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2.3_без НДС</vt:lpstr>
      <vt:lpstr>'Форма 2.3_без НДС'!Заголовки_для_печати</vt:lpstr>
      <vt:lpstr>'Форма 2.3_без НДС'!Область_печати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Алексей Владимирович</dc:creator>
  <cp:lastModifiedBy>Пантелеева Анна Александровна</cp:lastModifiedBy>
  <cp:lastPrinted>2018-11-19T09:12:55Z</cp:lastPrinted>
  <dcterms:created xsi:type="dcterms:W3CDTF">2017-03-14T13:07:56Z</dcterms:created>
  <dcterms:modified xsi:type="dcterms:W3CDTF">2018-11-19T09:46:07Z</dcterms:modified>
</cp:coreProperties>
</file>